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C125" i="1" l="1"/>
  <c r="C123" i="1"/>
  <c r="C141" i="1"/>
  <c r="C130" i="1"/>
  <c r="C121" i="1"/>
  <c r="H47" i="1"/>
  <c r="H45" i="1"/>
  <c r="H28" i="1"/>
  <c r="H24" i="1" l="1"/>
  <c r="H32" i="1" l="1"/>
  <c r="H36" i="1"/>
  <c r="H18" i="1" l="1"/>
  <c r="H31" i="1"/>
  <c r="H17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<sst xmlns="http://schemas.openxmlformats.org/spreadsheetml/2006/main" count="210" uniqueCount="144">
  <si>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</si>
  <si>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</si>
  <si>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</si>
  <si>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</si>
  <si>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</si>
  <si>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</si>
  <si>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</si>
  <si>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</si>
  <si>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</si>
  <si>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</si>
  <si>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</si>
  <si>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</si>
  <si>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</si>
  <si>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</si>
  <si>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</si>
  <si>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</si>
  <si>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</si>
  <si>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</si>
  <si>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</si>
  <si>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</si>
  <si>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</si>
  <si>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</si>
  <si>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</si>
  <si>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</si>
  <si>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</si>
  <si>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</si>
  <si>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</si>
  <si>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</si>
  <si>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</si>
  <si>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21.06.2022.</t>
  </si>
  <si>
    <t xml:space="preserve">Primljena i neutrošena participacija od 21.06.2022. </t>
  </si>
  <si>
    <t>Dana: 21.06.2022.</t>
  </si>
  <si>
    <t>AQVA MARIJA</t>
  </si>
  <si>
    <t>Auto centar Mihajlović</t>
  </si>
  <si>
    <t>Auto centar Toplica</t>
  </si>
  <si>
    <t>DELTAGRAF DOO</t>
  </si>
  <si>
    <t>Elektroluks-012 doo</t>
  </si>
  <si>
    <t>Elping s.a.</t>
  </si>
  <si>
    <t>GrafArt</t>
  </si>
  <si>
    <t>FAMILY KALČIĆ</t>
  </si>
  <si>
    <t>JKP Komunalne službe</t>
  </si>
  <si>
    <t>JKP Vodovod i kanalizacija</t>
  </si>
  <si>
    <t>JP PTT SAOB."POŽAREVAC"</t>
  </si>
  <si>
    <t>Jović gradnja</t>
  </si>
  <si>
    <t>Lavija</t>
  </si>
  <si>
    <t>Medical Innovation Solutions</t>
  </si>
  <si>
    <t>New car Service &amp; Detailing</t>
  </si>
  <si>
    <t>Orion telekom doo</t>
  </si>
  <si>
    <t xml:space="preserve">PRINT </t>
  </si>
  <si>
    <t>Razvigor</t>
  </si>
  <si>
    <t>SCHILLER DOO</t>
  </si>
  <si>
    <t>SBB</t>
  </si>
  <si>
    <t>SOL Engineering doo</t>
  </si>
  <si>
    <t>Superlab</t>
  </si>
  <si>
    <t>Tip Top</t>
  </si>
  <si>
    <t>TNT TEAM Knjigovodstvena agencija</t>
  </si>
  <si>
    <t>Vujić STR</t>
  </si>
  <si>
    <t>VINCA</t>
  </si>
  <si>
    <t>Zavod za javno zdravlje</t>
  </si>
  <si>
    <t>ZIPSOFT</t>
  </si>
  <si>
    <t>Yettel</t>
  </si>
  <si>
    <t>Ivapix Pr Smederevo</t>
  </si>
  <si>
    <t>Promedia doo</t>
  </si>
  <si>
    <t>Vicor</t>
  </si>
  <si>
    <t>22-POS-07957</t>
  </si>
  <si>
    <t>31/22</t>
  </si>
  <si>
    <t>22-F02-00443</t>
  </si>
  <si>
    <t>22-F02-00342</t>
  </si>
  <si>
    <t>R-0874/22-VP</t>
  </si>
  <si>
    <t>9736FAMP867MPM22</t>
  </si>
  <si>
    <t>FAMP-1155-MPM/22</t>
  </si>
  <si>
    <t>FAMP-156-MPM/22</t>
  </si>
  <si>
    <t>163/22</t>
  </si>
  <si>
    <t>4ATR6RXT-4ATR6RTX-130</t>
  </si>
  <si>
    <t>4ATR6RXT-4ATR6RXT-172</t>
  </si>
  <si>
    <t>22-RN011000076</t>
  </si>
  <si>
    <t>934022</t>
  </si>
  <si>
    <t>933922</t>
  </si>
  <si>
    <t>933822</t>
  </si>
  <si>
    <t>857322</t>
  </si>
  <si>
    <t>857522</t>
  </si>
  <si>
    <t>857422</t>
  </si>
  <si>
    <t>857222</t>
  </si>
  <si>
    <t>22-3023-005832</t>
  </si>
  <si>
    <t>22-3023-005808</t>
  </si>
  <si>
    <t>22-3023-005833</t>
  </si>
  <si>
    <t>22-3023-005835</t>
  </si>
  <si>
    <t>22-3023-006099</t>
  </si>
  <si>
    <t>22-3023-006100</t>
  </si>
  <si>
    <t>22-3023-006104</t>
  </si>
  <si>
    <t>220002102672</t>
  </si>
  <si>
    <t>2022-6</t>
  </si>
  <si>
    <t>790/2022</t>
  </si>
  <si>
    <t>678/2022</t>
  </si>
  <si>
    <t>864/2022</t>
  </si>
  <si>
    <t>ifu-29</t>
  </si>
  <si>
    <t>000124</t>
  </si>
  <si>
    <t>000126</t>
  </si>
  <si>
    <t>000125</t>
  </si>
  <si>
    <t>UGF0531/22-1053</t>
  </si>
  <si>
    <t>3587/625</t>
  </si>
  <si>
    <t>3584/596</t>
  </si>
  <si>
    <t>3595/800</t>
  </si>
  <si>
    <t>3596/808</t>
  </si>
  <si>
    <t>67-22</t>
  </si>
  <si>
    <t>22-RN002000269</t>
  </si>
  <si>
    <t>22-RN002000297</t>
  </si>
  <si>
    <t>9053382012</t>
  </si>
  <si>
    <t>9053244699</t>
  </si>
  <si>
    <t>9054631385</t>
  </si>
  <si>
    <t>9054200126</t>
  </si>
  <si>
    <t>e-1</t>
  </si>
  <si>
    <t>F22-104518</t>
  </si>
  <si>
    <t>16/22</t>
  </si>
  <si>
    <t>22/22</t>
  </si>
  <si>
    <t>IF0076</t>
  </si>
  <si>
    <t>22-POS-47800</t>
  </si>
  <si>
    <t>R221001769</t>
  </si>
  <si>
    <t>2572</t>
  </si>
  <si>
    <t>22-360-000168</t>
  </si>
  <si>
    <t>37-22445586-2205</t>
  </si>
  <si>
    <t>IF22-00294</t>
  </si>
  <si>
    <t>413/2022</t>
  </si>
  <si>
    <t>423/2022</t>
  </si>
  <si>
    <t>421/2022</t>
  </si>
  <si>
    <t>422/2022</t>
  </si>
  <si>
    <t>RO-6001/22</t>
  </si>
  <si>
    <t>RO-6862/22</t>
  </si>
  <si>
    <t>424/2022</t>
  </si>
  <si>
    <t>425/2022</t>
  </si>
  <si>
    <t>442/2022</t>
  </si>
  <si>
    <t>557/2022</t>
  </si>
  <si>
    <t>556/2022</t>
  </si>
  <si>
    <t>558/2022</t>
  </si>
  <si>
    <t>R22-04186</t>
  </si>
  <si>
    <t>R22-04175</t>
  </si>
  <si>
    <t>UKUPNO MATERIJALNI TROŠKOVI</t>
  </si>
  <si>
    <t>SANITETSKI MATERIJAL - MAJ I</t>
  </si>
  <si>
    <t>SANITETSKI MATERIJAL - MAJ II</t>
  </si>
  <si>
    <t>Neo yu-dent</t>
  </si>
  <si>
    <t>UKUPNO MATERIJALNI TROŠKOVI-ZUBNO</t>
  </si>
  <si>
    <t>OT_0539/22</t>
  </si>
  <si>
    <t>UKUPNO MATERIJALNI TROŠKOVI-ZUBNO-participacija</t>
  </si>
  <si>
    <t xml:space="preserve">Dana 21.06.2022.godine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</si>
</sst>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9" fillId="0" borderId="1" xfId="1" applyFont="1" applyBorder="1"/>
    <xf numFmtId="4" fontId="9" fillId="0" borderId="1" xfId="1" applyNumberFormat="1" applyFont="1" applyBorder="1"/>
    <xf numFmtId="49" fontId="9" fillId="0" borderId="1" xfId="1" applyNumberFormat="1" applyFont="1" applyBorder="1"/>
    <xf numFmtId="4" fontId="10" fillId="0" borderId="1" xfId="1" applyNumberFormat="1" applyFont="1" applyBorder="1"/>
    <xf numFmtId="4" fontId="1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1"/>
  <sheetViews>
    <sheetView tabSelected="1" topLeftCell="B46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2</v>
      </c>
      <c r="C5" s="51"/>
      <c r="D5" s="51"/>
    </row>
    <row r="6" spans="2:15" x14ac:dyDescent="0.25">
      <c r="B6" s="51" t="s">
        <v>3</v>
      </c>
      <c r="C6" s="51"/>
      <c r="D6" s="51"/>
    </row>
    <row r="7" spans="2:15" x14ac:dyDescent="0.25">
      <c r="I7" s="10"/>
      <c r="J7" s="10"/>
    </row>
    <row r="8" spans="2:15" x14ac:dyDescent="0.25">
      <c r="B8" s="52" t="s">
        <v>31</v>
      </c>
      <c r="C8" s="52"/>
      <c r="D8" s="52"/>
      <c r="E8" s="52"/>
      <c r="F8" s="52"/>
      <c r="G8" s="52"/>
      <c r="H8" s="52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7" t="s">
        <v>4</v>
      </c>
      <c r="C11" s="48"/>
      <c r="D11" s="48"/>
      <c r="E11" s="48"/>
      <c r="F11" s="49"/>
      <c r="G11" s="1" t="s">
        <v>5</v>
      </c>
      <c r="H11" s="1" t="s">
        <v>6</v>
      </c>
      <c r="I11" s="10"/>
      <c r="J11" s="10"/>
      <c r="K11" s="43"/>
      <c r="L11" s="43"/>
      <c r="M11" s="43"/>
      <c r="N11" s="43"/>
      <c r="O11" s="43"/>
    </row>
    <row r="12" spans="2:15" x14ac:dyDescent="0.25">
      <c r="B12" s="45" t="s">
        <v>7</v>
      </c>
      <c r="C12" s="45"/>
      <c r="D12" s="45"/>
      <c r="E12" s="45"/>
      <c r="F12" s="45"/>
      <c r="G12" s="18">
        <v>44733</v>
      </c>
      <c r="H12" s="14">
        <v>3053763.85</v>
      </c>
      <c r="I12" s="10"/>
      <c r="J12" s="10"/>
      <c r="K12" s="8"/>
      <c r="L12" s="8"/>
      <c r="M12" s="8"/>
      <c r="N12" s="8"/>
      <c r="O12" s="8"/>
    </row>
    <row r="13" spans="2:15" x14ac:dyDescent="0.25">
      <c r="B13" s="44" t="s">
        <v>8</v>
      </c>
      <c r="C13" s="44"/>
      <c r="D13" s="44"/>
      <c r="E13" s="44"/>
      <c r="F13" s="44"/>
      <c r="G13" s="19">
        <v>44733</v>
      </c>
      <c r="H13" s="2">
        <f>H14+H29-H37-H50</f>
        <v>3049230.9799999981</v>
      </c>
      <c r="I13" s="10"/>
      <c r="J13" s="10"/>
      <c r="K13" s="8"/>
      <c r="L13" s="8"/>
      <c r="M13" s="8"/>
      <c r="N13" s="8"/>
      <c r="O13" s="8"/>
    </row>
    <row r="14" spans="2:15" x14ac:dyDescent="0.25">
      <c r="B14" s="46" t="s">
        <v>9</v>
      </c>
      <c r="C14" s="46"/>
      <c r="D14" s="46"/>
      <c r="E14" s="46"/>
      <c r="F14" s="46"/>
      <c r="G14" s="20">
        <v>44733</v>
      </c>
      <c r="H14" s="3">
        <f>SUM(H15:H28)</f>
        <v>7461269.9699999988</v>
      </c>
      <c r="I14" s="10"/>
      <c r="J14" s="10"/>
      <c r="K14" s="8"/>
      <c r="L14" s="8"/>
      <c r="M14" s="8"/>
      <c r="N14" s="8"/>
      <c r="O14" s="8"/>
    </row>
    <row r="15" spans="2:15" x14ac:dyDescent="0.25">
      <c r="B15" s="31" t="s">
        <v>10</v>
      </c>
      <c r="C15" s="32"/>
      <c r="D15" s="32"/>
      <c r="E15" s="32"/>
      <c r="F15" s="33"/>
      <c r="G15" s="21"/>
      <c r="H15" s="11">
        <v>0</v>
      </c>
      <c r="I15" s="10"/>
      <c r="J15" s="10"/>
      <c r="K15" s="7"/>
    </row>
    <row r="16" spans="2:15" x14ac:dyDescent="0.25">
      <c r="B16" s="31" t="s">
        <v>11</v>
      </c>
      <c r="C16" s="32"/>
      <c r="D16" s="32"/>
      <c r="E16" s="32"/>
      <c r="F16" s="33"/>
      <c r="G16" s="21"/>
      <c r="H16" s="11">
        <v>0</v>
      </c>
      <c r="I16" s="10"/>
      <c r="J16" s="10"/>
      <c r="K16" s="7"/>
    </row>
    <row r="17" spans="2:13" x14ac:dyDescent="0.25">
      <c r="B17" s="31" t="s">
        <v>12</v>
      </c>
      <c r="C17" s="32"/>
      <c r="D17" s="32"/>
      <c r="E17" s="32"/>
      <c r="F17" s="33"/>
      <c r="G17" s="21"/>
      <c r="H17" s="11">
        <f>6703212.16-5920975.08</f>
        <v>782237.08000000007</v>
      </c>
      <c r="I17" s="10"/>
      <c r="J17" s="10"/>
      <c r="K17" s="7"/>
    </row>
    <row r="18" spans="2:13" x14ac:dyDescent="0.25">
      <c r="B18" s="31" t="s">
        <v>13</v>
      </c>
      <c r="C18" s="32"/>
      <c r="D18" s="32"/>
      <c r="E18" s="32"/>
      <c r="F18" s="33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31" t="s">
        <v>14</v>
      </c>
      <c r="C19" s="32"/>
      <c r="D19" s="32"/>
      <c r="E19" s="32"/>
      <c r="F19" s="33"/>
      <c r="G19" s="21"/>
      <c r="H19" s="9">
        <v>0</v>
      </c>
      <c r="I19" s="10"/>
      <c r="J19" s="10"/>
      <c r="K19" s="7"/>
      <c r="L19" s="7"/>
    </row>
    <row r="20" spans="2:13" x14ac:dyDescent="0.25">
      <c r="B20" s="31" t="s">
        <v>15</v>
      </c>
      <c r="C20" s="32"/>
      <c r="D20" s="32"/>
      <c r="E20" s="32"/>
      <c r="F20" s="33"/>
      <c r="G20" s="21"/>
      <c r="H20" s="9">
        <v>0</v>
      </c>
      <c r="I20" s="10"/>
      <c r="J20" s="10"/>
    </row>
    <row r="21" spans="2:13" x14ac:dyDescent="0.25">
      <c r="B21" s="31" t="s">
        <v>16</v>
      </c>
      <c r="C21" s="32"/>
      <c r="D21" s="32"/>
      <c r="E21" s="32"/>
      <c r="F21" s="33"/>
      <c r="G21" s="21"/>
      <c r="H21" s="25">
        <v>0</v>
      </c>
      <c r="I21" s="10"/>
      <c r="J21" s="10"/>
    </row>
    <row r="22" spans="2:13" x14ac:dyDescent="0.25">
      <c r="B22" s="31" t="s">
        <v>17</v>
      </c>
      <c r="C22" s="32"/>
      <c r="D22" s="32"/>
      <c r="E22" s="32"/>
      <c r="F22" s="33"/>
      <c r="G22" s="21"/>
      <c r="H22" s="25">
        <v>1579990.8</v>
      </c>
      <c r="I22" s="10"/>
      <c r="J22" s="10"/>
    </row>
    <row r="23" spans="2:13" x14ac:dyDescent="0.25">
      <c r="B23" s="31" t="s">
        <v>18</v>
      </c>
      <c r="C23" s="32"/>
      <c r="D23" s="32"/>
      <c r="E23" s="32"/>
      <c r="F23" s="33"/>
      <c r="G23" s="21"/>
      <c r="H23" s="9">
        <v>0</v>
      </c>
      <c r="I23" s="10"/>
      <c r="J23" s="10"/>
    </row>
    <row r="24" spans="2:13" x14ac:dyDescent="0.25">
      <c r="B24" s="31" t="s">
        <v>19</v>
      </c>
      <c r="C24" s="32"/>
      <c r="D24" s="32"/>
      <c r="E24" s="32"/>
      <c r="F24" s="33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31" t="s">
        <v>20</v>
      </c>
      <c r="C25" s="32"/>
      <c r="D25" s="32"/>
      <c r="E25" s="32"/>
      <c r="F25" s="33"/>
      <c r="G25" s="21"/>
      <c r="H25" s="9">
        <v>0</v>
      </c>
      <c r="I25" s="10"/>
      <c r="J25" s="10"/>
      <c r="K25" s="10"/>
      <c r="L25" s="7"/>
    </row>
    <row r="26" spans="2:13" x14ac:dyDescent="0.25">
      <c r="B26" s="31" t="s">
        <v>21</v>
      </c>
      <c r="C26" s="32"/>
      <c r="D26" s="32"/>
      <c r="E26" s="32"/>
      <c r="F26" s="33"/>
      <c r="G26" s="21"/>
      <c r="H26" s="9">
        <v>292176</v>
      </c>
      <c r="I26" s="10"/>
      <c r="J26" s="10"/>
      <c r="K26" s="7"/>
    </row>
    <row r="27" spans="2:13" x14ac:dyDescent="0.25">
      <c r="B27" s="31" t="s">
        <v>22</v>
      </c>
      <c r="C27" s="32"/>
      <c r="D27" s="32"/>
      <c r="E27" s="32"/>
      <c r="F27" s="33"/>
      <c r="G27" s="21"/>
      <c r="H27" s="9">
        <v>884795.47</v>
      </c>
      <c r="I27" s="10"/>
      <c r="J27" s="10"/>
      <c r="K27" s="7"/>
      <c r="L27" s="7"/>
    </row>
    <row r="28" spans="2:13" x14ac:dyDescent="0.25">
      <c r="B28" s="31" t="s">
        <v>30</v>
      </c>
      <c r="C28" s="32"/>
      <c r="D28" s="32"/>
      <c r="E28" s="32"/>
      <c r="F28" s="33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</f>
        <v>152370.56</v>
      </c>
      <c r="I28" s="10"/>
      <c r="J28" s="10"/>
      <c r="K28" s="7"/>
      <c r="L28" s="7"/>
    </row>
    <row r="29" spans="2:13" x14ac:dyDescent="0.25">
      <c r="B29" s="53" t="s">
        <v>23</v>
      </c>
      <c r="C29" s="54"/>
      <c r="D29" s="54"/>
      <c r="E29" s="54"/>
      <c r="F29" s="55"/>
      <c r="G29" s="20">
        <v>44733</v>
      </c>
      <c r="H29" s="3">
        <f>H30+H31+H32+H33+H35+H36+H34</f>
        <v>266047.93999999989</v>
      </c>
      <c r="I29" s="10"/>
      <c r="J29" s="10"/>
      <c r="K29" s="7"/>
    </row>
    <row r="30" spans="2:13" x14ac:dyDescent="0.25">
      <c r="B30" s="31" t="s">
        <v>10</v>
      </c>
      <c r="C30" s="32"/>
      <c r="D30" s="32"/>
      <c r="E30" s="32"/>
      <c r="F30" s="33"/>
      <c r="G30" s="22"/>
      <c r="H30" s="11">
        <v>0</v>
      </c>
      <c r="I30" s="10"/>
      <c r="J30" s="10"/>
      <c r="K30" s="7"/>
    </row>
    <row r="31" spans="2:13" x14ac:dyDescent="0.25">
      <c r="B31" s="31" t="s">
        <v>13</v>
      </c>
      <c r="C31" s="32"/>
      <c r="D31" s="32"/>
      <c r="E31" s="32"/>
      <c r="F31" s="33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31" t="s">
        <v>19</v>
      </c>
      <c r="C32" s="32"/>
      <c r="D32" s="32"/>
      <c r="E32" s="32"/>
      <c r="F32" s="33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31" t="s">
        <v>21</v>
      </c>
      <c r="C33" s="32"/>
      <c r="D33" s="32"/>
      <c r="E33" s="32"/>
      <c r="F33" s="33"/>
      <c r="G33" s="22"/>
      <c r="H33" s="9">
        <v>0</v>
      </c>
      <c r="I33" s="10"/>
      <c r="J33" s="10"/>
    </row>
    <row r="34" spans="2:12" x14ac:dyDescent="0.25">
      <c r="B34" s="31" t="s">
        <v>11</v>
      </c>
      <c r="C34" s="32"/>
      <c r="D34" s="32"/>
      <c r="E34" s="32"/>
      <c r="F34" s="33"/>
      <c r="G34" s="22"/>
      <c r="H34" s="9">
        <v>0</v>
      </c>
      <c r="I34" s="10"/>
      <c r="J34" s="10"/>
    </row>
    <row r="35" spans="2:12" x14ac:dyDescent="0.25">
      <c r="B35" s="31" t="s">
        <v>22</v>
      </c>
      <c r="C35" s="32"/>
      <c r="D35" s="32"/>
      <c r="E35" s="32"/>
      <c r="F35" s="33"/>
      <c r="G35" s="22"/>
      <c r="H35" s="9">
        <v>0</v>
      </c>
      <c r="I35" s="10"/>
      <c r="J35" s="10"/>
    </row>
    <row r="36" spans="2:12" x14ac:dyDescent="0.25">
      <c r="B36" s="31" t="s">
        <v>29</v>
      </c>
      <c r="C36" s="32"/>
      <c r="D36" s="32"/>
      <c r="E36" s="32"/>
      <c r="F36" s="33"/>
      <c r="G36" s="22"/>
      <c r="H36" s="9">
        <f>10141+5277+3518-18833.35+10141+19558-28916.67+8382+10141</f>
        <v>19407.980000000003</v>
      </c>
      <c r="I36" s="10"/>
      <c r="J36" s="10"/>
    </row>
    <row r="37" spans="2:12" x14ac:dyDescent="0.25">
      <c r="B37" s="34" t="s">
        <v>24</v>
      </c>
      <c r="C37" s="35"/>
      <c r="D37" s="35"/>
      <c r="E37" s="35"/>
      <c r="F37" s="36"/>
      <c r="G37" s="23">
        <v>44733</v>
      </c>
      <c r="H37" s="4">
        <f>SUM(H38:H49)</f>
        <v>4550512.29</v>
      </c>
      <c r="I37" s="10"/>
      <c r="J37" s="10"/>
    </row>
    <row r="38" spans="2:12" x14ac:dyDescent="0.25">
      <c r="B38" s="31" t="s">
        <v>10</v>
      </c>
      <c r="C38" s="32"/>
      <c r="D38" s="32"/>
      <c r="E38" s="32"/>
      <c r="F38" s="33"/>
      <c r="G38" s="21"/>
      <c r="H38" s="11">
        <v>0</v>
      </c>
      <c r="I38" s="10"/>
      <c r="J38" s="10"/>
    </row>
    <row r="39" spans="2:12" x14ac:dyDescent="0.25">
      <c r="B39" s="31" t="s">
        <v>11</v>
      </c>
      <c r="C39" s="32"/>
      <c r="D39" s="32"/>
      <c r="E39" s="32"/>
      <c r="F39" s="33"/>
      <c r="G39" s="21"/>
      <c r="H39" s="11">
        <v>0</v>
      </c>
      <c r="I39" s="10"/>
      <c r="J39" s="10"/>
    </row>
    <row r="40" spans="2:12" x14ac:dyDescent="0.25">
      <c r="B40" s="31" t="s">
        <v>12</v>
      </c>
      <c r="C40" s="32"/>
      <c r="D40" s="32"/>
      <c r="E40" s="32"/>
      <c r="F40" s="33"/>
      <c r="G40" s="21"/>
      <c r="H40" s="11">
        <v>0</v>
      </c>
      <c r="I40" s="10"/>
      <c r="J40" s="10"/>
    </row>
    <row r="41" spans="2:12" x14ac:dyDescent="0.25">
      <c r="B41" s="31" t="s">
        <v>13</v>
      </c>
      <c r="C41" s="32"/>
      <c r="D41" s="32"/>
      <c r="E41" s="32"/>
      <c r="F41" s="33"/>
      <c r="G41" s="21"/>
      <c r="H41" s="11">
        <v>0</v>
      </c>
      <c r="I41" s="10"/>
      <c r="J41" s="10"/>
      <c r="L41" s="7"/>
    </row>
    <row r="42" spans="2:12" x14ac:dyDescent="0.25">
      <c r="B42" s="31" t="s">
        <v>14</v>
      </c>
      <c r="C42" s="32"/>
      <c r="D42" s="32"/>
      <c r="E42" s="32"/>
      <c r="F42" s="33"/>
      <c r="G42" s="21"/>
      <c r="H42" s="11">
        <v>0</v>
      </c>
      <c r="I42" s="10"/>
      <c r="J42" s="10"/>
      <c r="L42" s="7"/>
    </row>
    <row r="43" spans="2:12" x14ac:dyDescent="0.25">
      <c r="B43" s="31" t="s">
        <v>15</v>
      </c>
      <c r="C43" s="32"/>
      <c r="D43" s="32"/>
      <c r="E43" s="32"/>
      <c r="F43" s="33"/>
      <c r="G43" s="21"/>
      <c r="H43" s="9">
        <v>0</v>
      </c>
      <c r="I43" s="10"/>
      <c r="J43" s="10"/>
    </row>
    <row r="44" spans="2:12" x14ac:dyDescent="0.25">
      <c r="B44" s="31" t="s">
        <v>16</v>
      </c>
      <c r="C44" s="32"/>
      <c r="D44" s="32"/>
      <c r="E44" s="32"/>
      <c r="F44" s="33"/>
      <c r="G44" s="21"/>
      <c r="H44" s="9">
        <v>0</v>
      </c>
      <c r="I44" s="10"/>
      <c r="J44" s="10"/>
      <c r="L44" s="7"/>
    </row>
    <row r="45" spans="2:12" x14ac:dyDescent="0.25">
      <c r="B45" s="31" t="s">
        <v>17</v>
      </c>
      <c r="C45" s="32"/>
      <c r="D45" s="32"/>
      <c r="E45" s="32"/>
      <c r="F45" s="33"/>
      <c r="G45" s="21"/>
      <c r="H45" s="9">
        <f>236622+1343368.8</f>
        <v>1579990.8</v>
      </c>
      <c r="I45" s="10"/>
      <c r="J45" s="10"/>
    </row>
    <row r="46" spans="2:12" x14ac:dyDescent="0.25">
      <c r="B46" s="31" t="s">
        <v>18</v>
      </c>
      <c r="C46" s="32"/>
      <c r="D46" s="32"/>
      <c r="E46" s="32"/>
      <c r="F46" s="33"/>
      <c r="G46" s="21"/>
      <c r="H46" s="9">
        <v>0</v>
      </c>
      <c r="I46" s="10"/>
      <c r="J46" s="10"/>
    </row>
    <row r="47" spans="2:12" x14ac:dyDescent="0.25">
      <c r="B47" s="31" t="s">
        <v>19</v>
      </c>
      <c r="C47" s="32"/>
      <c r="D47" s="32"/>
      <c r="E47" s="32"/>
      <c r="F47" s="33"/>
      <c r="G47" s="21"/>
      <c r="H47" s="9">
        <f>1768471.92+25078.1</f>
        <v>1793550.02</v>
      </c>
      <c r="I47" s="10"/>
      <c r="J47" s="10"/>
    </row>
    <row r="48" spans="2:12" x14ac:dyDescent="0.25">
      <c r="B48" s="31" t="s">
        <v>21</v>
      </c>
      <c r="C48" s="32"/>
      <c r="D48" s="32"/>
      <c r="E48" s="32"/>
      <c r="F48" s="33"/>
      <c r="G48" s="21"/>
      <c r="H48" s="9">
        <v>292176</v>
      </c>
      <c r="I48" s="10"/>
      <c r="J48" s="10"/>
    </row>
    <row r="49" spans="2:12" x14ac:dyDescent="0.25">
      <c r="B49" s="31" t="s">
        <v>22</v>
      </c>
      <c r="C49" s="32"/>
      <c r="D49" s="32"/>
      <c r="E49" s="32"/>
      <c r="F49" s="33"/>
      <c r="G49" s="21"/>
      <c r="H49" s="9">
        <v>884795.47</v>
      </c>
      <c r="I49" s="10"/>
      <c r="J49" s="10"/>
      <c r="K49" s="7"/>
    </row>
    <row r="50" spans="2:12" x14ac:dyDescent="0.25">
      <c r="B50" s="34" t="s">
        <v>25</v>
      </c>
      <c r="C50" s="35"/>
      <c r="D50" s="35"/>
      <c r="E50" s="35"/>
      <c r="F50" s="36"/>
      <c r="G50" s="23">
        <v>44733</v>
      </c>
      <c r="H50" s="4">
        <f>SUM(H51:H56)</f>
        <v>127574.64</v>
      </c>
      <c r="I50" s="10"/>
      <c r="J50" s="10"/>
    </row>
    <row r="51" spans="2:12" x14ac:dyDescent="0.25">
      <c r="B51" s="31" t="s">
        <v>10</v>
      </c>
      <c r="C51" s="32"/>
      <c r="D51" s="32"/>
      <c r="E51" s="32"/>
      <c r="F51" s="33"/>
      <c r="G51" s="22"/>
      <c r="H51" s="11">
        <v>0</v>
      </c>
      <c r="I51" s="10"/>
      <c r="J51" s="10"/>
    </row>
    <row r="52" spans="2:12" x14ac:dyDescent="0.25">
      <c r="B52" s="31" t="s">
        <v>13</v>
      </c>
      <c r="C52" s="32"/>
      <c r="D52" s="32"/>
      <c r="E52" s="32"/>
      <c r="F52" s="33"/>
      <c r="G52" s="22"/>
      <c r="H52" s="11">
        <v>0</v>
      </c>
      <c r="I52" s="10"/>
      <c r="J52" s="10"/>
    </row>
    <row r="53" spans="2:12" x14ac:dyDescent="0.25">
      <c r="B53" s="31" t="s">
        <v>19</v>
      </c>
      <c r="C53" s="32"/>
      <c r="D53" s="32"/>
      <c r="E53" s="32"/>
      <c r="F53" s="33"/>
      <c r="G53" s="22"/>
      <c r="H53" s="9">
        <v>127574.64</v>
      </c>
      <c r="I53" s="10"/>
      <c r="J53" s="10"/>
    </row>
    <row r="54" spans="2:12" x14ac:dyDescent="0.25">
      <c r="B54" s="31" t="s">
        <v>21</v>
      </c>
      <c r="C54" s="32"/>
      <c r="D54" s="32"/>
      <c r="E54" s="32"/>
      <c r="F54" s="33"/>
      <c r="G54" s="22"/>
      <c r="H54" s="2">
        <v>0</v>
      </c>
      <c r="I54" s="10"/>
      <c r="J54" s="10"/>
      <c r="K54" s="7"/>
    </row>
    <row r="55" spans="2:12" x14ac:dyDescent="0.25">
      <c r="B55" s="31" t="s">
        <v>11</v>
      </c>
      <c r="C55" s="32"/>
      <c r="D55" s="32"/>
      <c r="E55" s="32"/>
      <c r="F55" s="33"/>
      <c r="G55" s="22"/>
      <c r="H55" s="2">
        <v>0</v>
      </c>
      <c r="I55" s="10"/>
      <c r="J55" s="10"/>
    </row>
    <row r="56" spans="2:12" x14ac:dyDescent="0.25">
      <c r="B56" s="31" t="s">
        <v>22</v>
      </c>
      <c r="C56" s="32"/>
      <c r="D56" s="32"/>
      <c r="E56" s="32"/>
      <c r="F56" s="33"/>
      <c r="G56" s="22"/>
      <c r="H56" s="2">
        <v>0</v>
      </c>
      <c r="I56" s="10"/>
      <c r="J56" s="10"/>
    </row>
    <row r="57" spans="2:12" x14ac:dyDescent="0.25">
      <c r="B57" s="40" t="s">
        <v>26</v>
      </c>
      <c r="C57" s="41"/>
      <c r="D57" s="41"/>
      <c r="E57" s="41"/>
      <c r="F57" s="42"/>
      <c r="G57" s="24">
        <v>44733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</f>
        <v>445731.15999999922</v>
      </c>
      <c r="I57" s="10"/>
      <c r="L57" s="7"/>
    </row>
    <row r="58" spans="2:12" x14ac:dyDescent="0.25">
      <c r="B58" s="31" t="s">
        <v>27</v>
      </c>
      <c r="C58" s="32"/>
      <c r="D58" s="32"/>
      <c r="E58" s="32"/>
      <c r="F58" s="33"/>
      <c r="G58" s="22"/>
      <c r="H58" s="2">
        <v>441198.29</v>
      </c>
      <c r="I58" s="10"/>
      <c r="J58" s="10"/>
    </row>
    <row r="59" spans="2:12" x14ac:dyDescent="0.25">
      <c r="B59" s="37" t="s">
        <v>28</v>
      </c>
      <c r="C59" s="38"/>
      <c r="D59" s="38"/>
      <c r="E59" s="38"/>
      <c r="F59" s="39"/>
      <c r="G59" s="22"/>
      <c r="H59" s="6">
        <f>H14+H29-H37-H50+H57-H58</f>
        <v>3053763.8499999973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143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26" t="s">
        <v>32</v>
      </c>
      <c r="C63" s="27">
        <v>6655</v>
      </c>
      <c r="D63" s="28" t="s">
        <v>64</v>
      </c>
    </row>
    <row r="64" spans="2:12" x14ac:dyDescent="0.25">
      <c r="B64" s="26" t="s">
        <v>33</v>
      </c>
      <c r="C64" s="27">
        <v>11950</v>
      </c>
      <c r="D64" s="28" t="s">
        <v>65</v>
      </c>
    </row>
    <row r="65" spans="2:4" x14ac:dyDescent="0.25">
      <c r="B65" s="26" t="s">
        <v>34</v>
      </c>
      <c r="C65" s="27">
        <v>6960</v>
      </c>
      <c r="D65" s="28" t="s">
        <v>66</v>
      </c>
    </row>
    <row r="66" spans="2:4" x14ac:dyDescent="0.25">
      <c r="B66" s="26" t="s">
        <v>34</v>
      </c>
      <c r="C66" s="27">
        <v>27180</v>
      </c>
      <c r="D66" s="28" t="s">
        <v>67</v>
      </c>
    </row>
    <row r="67" spans="2:4" x14ac:dyDescent="0.25">
      <c r="B67" s="26" t="s">
        <v>35</v>
      </c>
      <c r="C67" s="27">
        <v>194997</v>
      </c>
      <c r="D67" s="28" t="s">
        <v>68</v>
      </c>
    </row>
    <row r="68" spans="2:4" x14ac:dyDescent="0.25">
      <c r="B68" s="26" t="s">
        <v>36</v>
      </c>
      <c r="C68" s="27">
        <v>2870</v>
      </c>
      <c r="D68" s="28" t="s">
        <v>69</v>
      </c>
    </row>
    <row r="69" spans="2:4" x14ac:dyDescent="0.25">
      <c r="B69" s="26" t="s">
        <v>36</v>
      </c>
      <c r="C69" s="27">
        <v>3000</v>
      </c>
      <c r="D69" s="28" t="s">
        <v>70</v>
      </c>
    </row>
    <row r="70" spans="2:4" x14ac:dyDescent="0.25">
      <c r="B70" s="26" t="s">
        <v>36</v>
      </c>
      <c r="C70" s="27">
        <v>840</v>
      </c>
      <c r="D70" s="28" t="s">
        <v>71</v>
      </c>
    </row>
    <row r="71" spans="2:4" x14ac:dyDescent="0.25">
      <c r="B71" s="26" t="s">
        <v>37</v>
      </c>
      <c r="C71" s="27">
        <v>25000</v>
      </c>
      <c r="D71" s="28" t="s">
        <v>72</v>
      </c>
    </row>
    <row r="72" spans="2:4" x14ac:dyDescent="0.25">
      <c r="B72" s="26" t="s">
        <v>38</v>
      </c>
      <c r="C72" s="27">
        <v>25627.56</v>
      </c>
      <c r="D72" s="28" t="s">
        <v>73</v>
      </c>
    </row>
    <row r="73" spans="2:4" x14ac:dyDescent="0.25">
      <c r="B73" s="26" t="s">
        <v>38</v>
      </c>
      <c r="C73" s="27">
        <v>2208</v>
      </c>
      <c r="D73" s="28" t="s">
        <v>74</v>
      </c>
    </row>
    <row r="74" spans="2:4" x14ac:dyDescent="0.25">
      <c r="B74" s="26" t="s">
        <v>39</v>
      </c>
      <c r="C74" s="27">
        <v>4050</v>
      </c>
      <c r="D74" s="28" t="s">
        <v>75</v>
      </c>
    </row>
    <row r="75" spans="2:4" x14ac:dyDescent="0.25">
      <c r="B75" s="26" t="s">
        <v>40</v>
      </c>
      <c r="C75" s="27">
        <v>568.49</v>
      </c>
      <c r="D75" s="28" t="s">
        <v>76</v>
      </c>
    </row>
    <row r="76" spans="2:4" x14ac:dyDescent="0.25">
      <c r="B76" s="26" t="s">
        <v>40</v>
      </c>
      <c r="C76" s="27">
        <v>10512.96</v>
      </c>
      <c r="D76" s="28" t="s">
        <v>77</v>
      </c>
    </row>
    <row r="77" spans="2:4" x14ac:dyDescent="0.25">
      <c r="B77" s="26" t="s">
        <v>40</v>
      </c>
      <c r="C77" s="27">
        <v>222.45</v>
      </c>
      <c r="D77" s="28" t="s">
        <v>78</v>
      </c>
    </row>
    <row r="78" spans="2:4" x14ac:dyDescent="0.25">
      <c r="B78" s="26" t="s">
        <v>40</v>
      </c>
      <c r="C78" s="27">
        <v>27188.7</v>
      </c>
      <c r="D78" s="28" t="s">
        <v>79</v>
      </c>
    </row>
    <row r="79" spans="2:4" x14ac:dyDescent="0.25">
      <c r="B79" s="26" t="s">
        <v>40</v>
      </c>
      <c r="C79" s="27">
        <v>337.8</v>
      </c>
      <c r="D79" s="28" t="s">
        <v>80</v>
      </c>
    </row>
    <row r="80" spans="2:4" x14ac:dyDescent="0.25">
      <c r="B80" s="26" t="s">
        <v>40</v>
      </c>
      <c r="C80" s="27">
        <v>44490.6</v>
      </c>
      <c r="D80" s="28" t="s">
        <v>81</v>
      </c>
    </row>
    <row r="81" spans="2:4" x14ac:dyDescent="0.25">
      <c r="B81" s="26" t="s">
        <v>40</v>
      </c>
      <c r="C81" s="27">
        <v>44902.55</v>
      </c>
      <c r="D81" s="28" t="s">
        <v>82</v>
      </c>
    </row>
    <row r="82" spans="2:4" x14ac:dyDescent="0.25">
      <c r="B82" s="26" t="s">
        <v>41</v>
      </c>
      <c r="C82" s="27">
        <v>38080.07</v>
      </c>
      <c r="D82" s="28" t="s">
        <v>83</v>
      </c>
    </row>
    <row r="83" spans="2:4" x14ac:dyDescent="0.25">
      <c r="B83" s="26" t="s">
        <v>41</v>
      </c>
      <c r="C83" s="27">
        <v>32962</v>
      </c>
      <c r="D83" s="28" t="s">
        <v>84</v>
      </c>
    </row>
    <row r="84" spans="2:4" x14ac:dyDescent="0.25">
      <c r="B84" s="26" t="s">
        <v>41</v>
      </c>
      <c r="C84" s="27">
        <v>15048</v>
      </c>
      <c r="D84" s="28" t="s">
        <v>85</v>
      </c>
    </row>
    <row r="85" spans="2:4" x14ac:dyDescent="0.25">
      <c r="B85" s="26" t="s">
        <v>41</v>
      </c>
      <c r="C85" s="27">
        <v>10237</v>
      </c>
      <c r="D85" s="28" t="s">
        <v>86</v>
      </c>
    </row>
    <row r="86" spans="2:4" x14ac:dyDescent="0.25">
      <c r="B86" s="26" t="s">
        <v>41</v>
      </c>
      <c r="C86" s="27">
        <v>3173.34</v>
      </c>
      <c r="D86" s="28" t="s">
        <v>87</v>
      </c>
    </row>
    <row r="87" spans="2:4" x14ac:dyDescent="0.25">
      <c r="B87" s="26" t="s">
        <v>41</v>
      </c>
      <c r="C87" s="27">
        <v>22828</v>
      </c>
      <c r="D87" s="28" t="s">
        <v>88</v>
      </c>
    </row>
    <row r="88" spans="2:4" x14ac:dyDescent="0.25">
      <c r="B88" s="26" t="s">
        <v>41</v>
      </c>
      <c r="C88" s="27">
        <v>29379</v>
      </c>
      <c r="D88" s="28" t="s">
        <v>89</v>
      </c>
    </row>
    <row r="89" spans="2:4" x14ac:dyDescent="0.25">
      <c r="B89" s="26" t="s">
        <v>42</v>
      </c>
      <c r="C89" s="27">
        <v>15966</v>
      </c>
      <c r="D89" s="28" t="s">
        <v>90</v>
      </c>
    </row>
    <row r="90" spans="2:4" x14ac:dyDescent="0.25">
      <c r="B90" s="26" t="s">
        <v>43</v>
      </c>
      <c r="C90" s="27">
        <v>79560</v>
      </c>
      <c r="D90" s="28" t="s">
        <v>91</v>
      </c>
    </row>
    <row r="91" spans="2:4" x14ac:dyDescent="0.25">
      <c r="B91" s="26" t="s">
        <v>44</v>
      </c>
      <c r="C91" s="27">
        <v>20736</v>
      </c>
      <c r="D91" s="28" t="s">
        <v>92</v>
      </c>
    </row>
    <row r="92" spans="2:4" x14ac:dyDescent="0.25">
      <c r="B92" s="26" t="s">
        <v>44</v>
      </c>
      <c r="C92" s="27">
        <v>26568</v>
      </c>
      <c r="D92" s="28" t="s">
        <v>93</v>
      </c>
    </row>
    <row r="93" spans="2:4" x14ac:dyDescent="0.25">
      <c r="B93" s="26" t="s">
        <v>44</v>
      </c>
      <c r="C93" s="27">
        <v>69060</v>
      </c>
      <c r="D93" s="28" t="s">
        <v>94</v>
      </c>
    </row>
    <row r="94" spans="2:4" x14ac:dyDescent="0.25">
      <c r="B94" s="26" t="s">
        <v>45</v>
      </c>
      <c r="C94" s="27">
        <v>53520</v>
      </c>
      <c r="D94" s="28" t="s">
        <v>95</v>
      </c>
    </row>
    <row r="95" spans="2:4" x14ac:dyDescent="0.25">
      <c r="B95" s="26" t="s">
        <v>46</v>
      </c>
      <c r="C95" s="27">
        <v>10000</v>
      </c>
      <c r="D95" s="28" t="s">
        <v>96</v>
      </c>
    </row>
    <row r="96" spans="2:4" x14ac:dyDescent="0.25">
      <c r="B96" s="26" t="s">
        <v>46</v>
      </c>
      <c r="C96" s="27">
        <v>30000</v>
      </c>
      <c r="D96" s="28" t="s">
        <v>97</v>
      </c>
    </row>
    <row r="97" spans="2:4" x14ac:dyDescent="0.25">
      <c r="B97" s="26" t="s">
        <v>46</v>
      </c>
      <c r="C97" s="27">
        <v>38500</v>
      </c>
      <c r="D97" s="28" t="s">
        <v>98</v>
      </c>
    </row>
    <row r="98" spans="2:4" x14ac:dyDescent="0.25">
      <c r="B98" s="26" t="s">
        <v>47</v>
      </c>
      <c r="C98" s="27">
        <v>1798.8</v>
      </c>
      <c r="D98" s="28" t="s">
        <v>99</v>
      </c>
    </row>
    <row r="99" spans="2:4" x14ac:dyDescent="0.25">
      <c r="B99" s="26" t="s">
        <v>48</v>
      </c>
      <c r="C99" s="27">
        <v>11700</v>
      </c>
      <c r="D99" s="28" t="s">
        <v>100</v>
      </c>
    </row>
    <row r="100" spans="2:4" x14ac:dyDescent="0.25">
      <c r="B100" s="26" t="s">
        <v>48</v>
      </c>
      <c r="C100" s="27">
        <v>15760</v>
      </c>
      <c r="D100" s="28" t="s">
        <v>101</v>
      </c>
    </row>
    <row r="101" spans="2:4" x14ac:dyDescent="0.25">
      <c r="B101" s="26" t="s">
        <v>48</v>
      </c>
      <c r="C101" s="27">
        <v>20220</v>
      </c>
      <c r="D101" s="28" t="s">
        <v>102</v>
      </c>
    </row>
    <row r="102" spans="2:4" x14ac:dyDescent="0.25">
      <c r="B102" s="26" t="s">
        <v>48</v>
      </c>
      <c r="C102" s="27">
        <v>21400</v>
      </c>
      <c r="D102" s="28" t="s">
        <v>103</v>
      </c>
    </row>
    <row r="103" spans="2:4" x14ac:dyDescent="0.25">
      <c r="B103" s="26" t="s">
        <v>49</v>
      </c>
      <c r="C103" s="27">
        <v>8000</v>
      </c>
      <c r="D103" s="28" t="s">
        <v>104</v>
      </c>
    </row>
    <row r="104" spans="2:4" x14ac:dyDescent="0.25">
      <c r="B104" s="26" t="s">
        <v>50</v>
      </c>
      <c r="C104" s="27">
        <v>68871.600000000006</v>
      </c>
      <c r="D104" s="28" t="s">
        <v>105</v>
      </c>
    </row>
    <row r="105" spans="2:4" x14ac:dyDescent="0.25">
      <c r="B105" s="26" t="s">
        <v>50</v>
      </c>
      <c r="C105" s="27">
        <v>123960</v>
      </c>
      <c r="D105" s="28" t="s">
        <v>106</v>
      </c>
    </row>
    <row r="106" spans="2:4" x14ac:dyDescent="0.25">
      <c r="B106" s="26" t="s">
        <v>51</v>
      </c>
      <c r="C106" s="27">
        <v>1599</v>
      </c>
      <c r="D106" s="28" t="s">
        <v>107</v>
      </c>
    </row>
    <row r="107" spans="2:4" x14ac:dyDescent="0.25">
      <c r="B107" s="26" t="s">
        <v>51</v>
      </c>
      <c r="C107" s="27">
        <v>4722</v>
      </c>
      <c r="D107" s="28" t="s">
        <v>108</v>
      </c>
    </row>
    <row r="108" spans="2:4" x14ac:dyDescent="0.25">
      <c r="B108" s="26" t="s">
        <v>51</v>
      </c>
      <c r="C108" s="27">
        <v>5700</v>
      </c>
      <c r="D108" s="28" t="s">
        <v>109</v>
      </c>
    </row>
    <row r="109" spans="2:4" x14ac:dyDescent="0.25">
      <c r="B109" s="26" t="s">
        <v>51</v>
      </c>
      <c r="C109" s="27">
        <v>4620</v>
      </c>
      <c r="D109" s="28" t="s">
        <v>110</v>
      </c>
    </row>
    <row r="110" spans="2:4" x14ac:dyDescent="0.25">
      <c r="B110" s="26" t="s">
        <v>52</v>
      </c>
      <c r="C110" s="27">
        <v>171924</v>
      </c>
      <c r="D110" s="28" t="s">
        <v>111</v>
      </c>
    </row>
    <row r="111" spans="2:4" x14ac:dyDescent="0.25">
      <c r="B111" s="26" t="s">
        <v>53</v>
      </c>
      <c r="C111" s="27">
        <v>83496</v>
      </c>
      <c r="D111" s="28" t="s">
        <v>112</v>
      </c>
    </row>
    <row r="112" spans="2:4" x14ac:dyDescent="0.25">
      <c r="B112" s="26" t="s">
        <v>54</v>
      </c>
      <c r="C112" s="27">
        <v>57312</v>
      </c>
      <c r="D112" s="28" t="s">
        <v>113</v>
      </c>
    </row>
    <row r="113" spans="2:4" x14ac:dyDescent="0.25">
      <c r="B113" s="26" t="s">
        <v>54</v>
      </c>
      <c r="C113" s="27">
        <v>63282</v>
      </c>
      <c r="D113" s="28" t="s">
        <v>114</v>
      </c>
    </row>
    <row r="114" spans="2:4" x14ac:dyDescent="0.25">
      <c r="B114" s="26" t="s">
        <v>55</v>
      </c>
      <c r="C114" s="27">
        <v>20000</v>
      </c>
      <c r="D114" s="28" t="s">
        <v>115</v>
      </c>
    </row>
    <row r="115" spans="2:4" x14ac:dyDescent="0.25">
      <c r="B115" s="26" t="s">
        <v>56</v>
      </c>
      <c r="C115" s="27">
        <v>7700</v>
      </c>
      <c r="D115" s="28" t="s">
        <v>116</v>
      </c>
    </row>
    <row r="116" spans="2:4" x14ac:dyDescent="0.25">
      <c r="B116" s="26" t="s">
        <v>57</v>
      </c>
      <c r="C116" s="27">
        <v>64800</v>
      </c>
      <c r="D116" s="28" t="s">
        <v>117</v>
      </c>
    </row>
    <row r="117" spans="2:4" x14ac:dyDescent="0.25">
      <c r="B117" s="26" t="s">
        <v>58</v>
      </c>
      <c r="C117" s="27">
        <v>22500</v>
      </c>
      <c r="D117" s="28" t="s">
        <v>118</v>
      </c>
    </row>
    <row r="118" spans="2:4" x14ac:dyDescent="0.25">
      <c r="B118" s="26" t="s">
        <v>59</v>
      </c>
      <c r="C118" s="27">
        <v>1200</v>
      </c>
      <c r="D118" s="28" t="s">
        <v>119</v>
      </c>
    </row>
    <row r="119" spans="2:4" x14ac:dyDescent="0.25">
      <c r="B119" s="26" t="s">
        <v>60</v>
      </c>
      <c r="C119" s="27">
        <v>37488</v>
      </c>
      <c r="D119" s="28" t="s">
        <v>120</v>
      </c>
    </row>
    <row r="120" spans="2:4" x14ac:dyDescent="0.25">
      <c r="B120" s="26" t="s">
        <v>61</v>
      </c>
      <c r="C120" s="27">
        <v>15240</v>
      </c>
      <c r="D120" s="28" t="s">
        <v>121</v>
      </c>
    </row>
    <row r="121" spans="2:4" x14ac:dyDescent="0.25">
      <c r="B121" s="30" t="s">
        <v>136</v>
      </c>
      <c r="C121" s="29">
        <f>SUM(C63:C120)</f>
        <v>1768471.92</v>
      </c>
      <c r="D121" s="28"/>
    </row>
    <row r="122" spans="2:4" x14ac:dyDescent="0.25">
      <c r="B122" s="26" t="s">
        <v>139</v>
      </c>
      <c r="C122" s="27">
        <v>108166.66</v>
      </c>
      <c r="D122" s="28" t="s">
        <v>141</v>
      </c>
    </row>
    <row r="123" spans="2:4" x14ac:dyDescent="0.25">
      <c r="B123" s="30" t="s">
        <v>140</v>
      </c>
      <c r="C123" s="29">
        <f>SUM(C122)</f>
        <v>108166.66</v>
      </c>
      <c r="D123" s="28"/>
    </row>
    <row r="124" spans="2:4" x14ac:dyDescent="0.25">
      <c r="B124" s="26" t="s">
        <v>139</v>
      </c>
      <c r="C124" s="27">
        <v>19407.98</v>
      </c>
      <c r="D124" s="28" t="s">
        <v>141</v>
      </c>
    </row>
    <row r="125" spans="2:4" x14ac:dyDescent="0.25">
      <c r="B125" s="30" t="s">
        <v>142</v>
      </c>
      <c r="C125" s="29">
        <f>SUM(C124)</f>
        <v>19407.98</v>
      </c>
      <c r="D125" s="28"/>
    </row>
    <row r="126" spans="2:4" x14ac:dyDescent="0.25">
      <c r="B126" s="26" t="s">
        <v>44</v>
      </c>
      <c r="C126" s="27">
        <v>48125</v>
      </c>
      <c r="D126" s="28" t="s">
        <v>122</v>
      </c>
    </row>
    <row r="127" spans="2:4" x14ac:dyDescent="0.25">
      <c r="B127" s="26" t="s">
        <v>44</v>
      </c>
      <c r="C127" s="27">
        <v>55740</v>
      </c>
      <c r="D127" s="28" t="s">
        <v>123</v>
      </c>
    </row>
    <row r="128" spans="2:4" x14ac:dyDescent="0.25">
      <c r="B128" s="26" t="s">
        <v>44</v>
      </c>
      <c r="C128" s="27">
        <v>48276</v>
      </c>
      <c r="D128" s="28" t="s">
        <v>124</v>
      </c>
    </row>
    <row r="129" spans="2:4" x14ac:dyDescent="0.25">
      <c r="B129" s="26" t="s">
        <v>44</v>
      </c>
      <c r="C129" s="27">
        <v>84481</v>
      </c>
      <c r="D129" s="28" t="s">
        <v>125</v>
      </c>
    </row>
    <row r="130" spans="2:4" x14ac:dyDescent="0.25">
      <c r="B130" s="30" t="s">
        <v>137</v>
      </c>
      <c r="C130" s="29">
        <f>SUM(C126:C129)</f>
        <v>236622</v>
      </c>
      <c r="D130" s="28"/>
    </row>
    <row r="131" spans="2:4" x14ac:dyDescent="0.25">
      <c r="B131" s="26" t="s">
        <v>62</v>
      </c>
      <c r="C131" s="27">
        <v>2869.2</v>
      </c>
      <c r="D131" s="28" t="s">
        <v>126</v>
      </c>
    </row>
    <row r="132" spans="2:4" x14ac:dyDescent="0.25">
      <c r="B132" s="26" t="s">
        <v>62</v>
      </c>
      <c r="C132" s="27">
        <v>2869.2</v>
      </c>
      <c r="D132" s="28" t="s">
        <v>127</v>
      </c>
    </row>
    <row r="133" spans="2:4" x14ac:dyDescent="0.25">
      <c r="B133" s="26" t="s">
        <v>44</v>
      </c>
      <c r="C133" s="27">
        <v>37200</v>
      </c>
      <c r="D133" s="28" t="s">
        <v>128</v>
      </c>
    </row>
    <row r="134" spans="2:4" x14ac:dyDescent="0.25">
      <c r="B134" s="26" t="s">
        <v>44</v>
      </c>
      <c r="C134" s="27">
        <v>1152</v>
      </c>
      <c r="D134" s="28" t="s">
        <v>129</v>
      </c>
    </row>
    <row r="135" spans="2:4" x14ac:dyDescent="0.25">
      <c r="B135" s="26" t="s">
        <v>44</v>
      </c>
      <c r="C135" s="27">
        <v>8520</v>
      </c>
      <c r="D135" s="28" t="s">
        <v>130</v>
      </c>
    </row>
    <row r="136" spans="2:4" x14ac:dyDescent="0.25">
      <c r="B136" s="26" t="s">
        <v>44</v>
      </c>
      <c r="C136" s="27">
        <v>26496</v>
      </c>
      <c r="D136" s="28" t="s">
        <v>131</v>
      </c>
    </row>
    <row r="137" spans="2:4" x14ac:dyDescent="0.25">
      <c r="B137" s="26" t="s">
        <v>44</v>
      </c>
      <c r="C137" s="27">
        <v>75132</v>
      </c>
      <c r="D137" s="28" t="s">
        <v>132</v>
      </c>
    </row>
    <row r="138" spans="2:4" x14ac:dyDescent="0.25">
      <c r="B138" s="26" t="s">
        <v>44</v>
      </c>
      <c r="C138" s="27">
        <v>74276.399999999994</v>
      </c>
      <c r="D138" s="28" t="s">
        <v>133</v>
      </c>
    </row>
    <row r="139" spans="2:4" x14ac:dyDescent="0.25">
      <c r="B139" s="26" t="s">
        <v>63</v>
      </c>
      <c r="C139" s="27">
        <v>544266</v>
      </c>
      <c r="D139" s="28" t="s">
        <v>134</v>
      </c>
    </row>
    <row r="140" spans="2:4" x14ac:dyDescent="0.25">
      <c r="B140" s="26" t="s">
        <v>63</v>
      </c>
      <c r="C140" s="27">
        <v>570588</v>
      </c>
      <c r="D140" s="28" t="s">
        <v>135</v>
      </c>
    </row>
    <row r="141" spans="2:4" x14ac:dyDescent="0.25">
      <c r="B141" s="30" t="s">
        <v>138</v>
      </c>
      <c r="C141" s="29">
        <f>SUM(C131:C140)</f>
        <v>1343368.8</v>
      </c>
      <c r="D141" s="28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2022-06-23T05:33:23Z</dcterms:modified>
  <cp:category/>
  <cp:contentStatus/>
</cp:coreProperties>
</file>